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<sst xmlns="http://schemas.openxmlformats.org/spreadsheetml/2006/main" count="97" uniqueCount="47">
  <si>
    <t>2025年昌都市11县（区）农作物良种采购及资金分配表</t>
  </si>
  <si>
    <t>单位：</t>
  </si>
  <si>
    <t>昌都市农业技术推广总站</t>
  </si>
  <si>
    <t>序号</t>
  </si>
  <si>
    <t>项目</t>
  </si>
  <si>
    <t>良种繁育（种子田）、粮食绿色高产高效创建和测土配方示范项目</t>
  </si>
  <si>
    <t xml:space="preserve"> 品种
县区
</t>
  </si>
  <si>
    <t>品种：藏青2000</t>
  </si>
  <si>
    <t>品种：喜拉22号</t>
  </si>
  <si>
    <t>品种：藏青3000</t>
  </si>
  <si>
    <t>品种：喜拉23</t>
  </si>
  <si>
    <t>品种：冬青18</t>
  </si>
  <si>
    <t>品种：山冬7号</t>
  </si>
  <si>
    <t>品种：拉孜小油菜</t>
  </si>
  <si>
    <t>备注：</t>
  </si>
  <si>
    <t>原种（外调）</t>
  </si>
  <si>
    <t>一级种（外调）</t>
  </si>
  <si>
    <t>二级种（各县区自行供种）</t>
  </si>
  <si>
    <t>二级种（外调）</t>
  </si>
  <si>
    <t>二级种（八宿县）</t>
  </si>
  <si>
    <t>原种</t>
  </si>
  <si>
    <t>一级种</t>
  </si>
  <si>
    <t>一级种子田面积（亩）</t>
  </si>
  <si>
    <t>亩播量（斤）</t>
  </si>
  <si>
    <t>需求量（万斤）</t>
  </si>
  <si>
    <t>单价（元）</t>
  </si>
  <si>
    <t>小计（万元）</t>
  </si>
  <si>
    <t>二级种子田面积（亩）</t>
  </si>
  <si>
    <t>各县供种量（万斤）</t>
  </si>
  <si>
    <t>各县供种（万斤）</t>
  </si>
  <si>
    <t>各县需求量（万斤）</t>
  </si>
  <si>
    <t>供种量（万斤）</t>
  </si>
  <si>
    <t>种植面积（万亩）</t>
  </si>
  <si>
    <t>种子需求量（万斤）</t>
  </si>
  <si>
    <t>卡若区</t>
  </si>
  <si>
    <t>察雅县</t>
  </si>
  <si>
    <t>贡觉县</t>
  </si>
  <si>
    <t>江达县</t>
  </si>
  <si>
    <t>芒康县</t>
  </si>
  <si>
    <t>左贡县</t>
  </si>
  <si>
    <t>八宿县</t>
  </si>
  <si>
    <t>洛隆县</t>
  </si>
  <si>
    <t>边坝县</t>
  </si>
  <si>
    <t>类乌齐县</t>
  </si>
  <si>
    <t>丁青县</t>
  </si>
  <si>
    <t>小计</t>
  </si>
  <si>
    <t>合计：916.08万元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</si>
</sst>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ajor"/>
    </font>
    <font>
      <b/>
      <sz val="24"/>
      <color rgb="FFFF0000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宋体"/>
      <charset val="134"/>
      <scheme val="major"/>
    </font>
    <font>
      <sz val="16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rgb="FFFF0000"/>
      <name val="宋体"/>
      <charset val="134"/>
      <scheme val="maj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5" applyNumberFormat="0" applyAlignment="0" applyProtection="0">
      <alignment vertical="center"/>
    </xf>
    <xf numFmtId="0" fontId="40" fillId="4" borderId="16" applyNumberFormat="0" applyAlignment="0" applyProtection="0">
      <alignment vertical="center"/>
    </xf>
    <xf numFmtId="0" fontId="41" fillId="4" borderId="15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176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76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9" fillId="0" borderId="0" xfId="0" applyNumberFormat="1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176" fontId="16" fillId="0" borderId="2" xfId="0" applyNumberFormat="1" applyFont="1" applyBorder="1" applyAlignment="1">
      <alignment horizontal="right" vertical="center" wrapText="1"/>
    </xf>
    <xf numFmtId="176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2" xfId="0" applyFont="1" applyBorder="1" applyAlignment="1">
      <alignment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vertical="center" wrapText="1"/>
    </xf>
    <xf numFmtId="176" fontId="0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176" fontId="20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3" fillId="0" borderId="0" xfId="0" applyNumberFormat="1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25" fillId="0" borderId="1" xfId="0" applyNumberFormat="1" applyFont="1" applyBorder="1" applyAlignment="1">
      <alignment horizontal="right" vertical="center" wrapText="1"/>
    </xf>
    <xf numFmtId="176" fontId="26" fillId="0" borderId="0" xfId="0" applyNumberFormat="1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176" fontId="22" fillId="0" borderId="8" xfId="0" applyNumberFormat="1" applyFont="1" applyBorder="1" applyAlignment="1">
      <alignment horizontal="center" vertical="center" wrapText="1"/>
    </xf>
    <xf numFmtId="176" fontId="27" fillId="0" borderId="7" xfId="0" applyNumberFormat="1" applyFont="1" applyBorder="1" applyAlignment="1">
      <alignment horizontal="center" vertical="center" wrapText="1"/>
    </xf>
    <xf numFmtId="176" fontId="13" fillId="0" borderId="6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right" vertical="center" wrapText="1"/>
    </xf>
    <xf numFmtId="176" fontId="21" fillId="0" borderId="2" xfId="0" applyNumberFormat="1" applyFont="1" applyBorder="1" applyAlignment="1">
      <alignment horizontal="right" vertical="center" wrapText="1"/>
    </xf>
    <xf numFmtId="176" fontId="8" fillId="0" borderId="9" xfId="0" applyNumberFormat="1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176" fontId="27" fillId="0" borderId="2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6" fontId="30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 wrapText="1"/>
    </xf>
    <xf numFmtId="176" fontId="29" fillId="0" borderId="0" xfId="0" applyNumberFormat="1" applyFont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76" fontId="11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76" fontId="15" fillId="0" borderId="7" xfId="0" applyNumberFormat="1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22"/>
  <sheetViews>
    <sheetView tabSelected="1" workbookViewId="0">
      <selection activeCell="AE7" sqref="AE7"/>
    </sheetView>
  </sheetViews>
  <sheetFormatPr defaultColWidth="7.25" defaultRowHeight="13.5"/>
  <cols>
    <col min="1" max="1" width="2.875" style="6" customWidth="1"/>
    <col min="2" max="2" width="2.75" style="8" customWidth="1"/>
    <col min="3" max="3" width="5.375" style="6" customWidth="1"/>
    <col min="4" max="4" width="5.25" style="6" customWidth="1"/>
    <col min="5" max="5" width="7.25" style="9" customWidth="1"/>
    <col min="6" max="6" width="5.5" style="6" customWidth="1"/>
    <col min="7" max="7" width="7.29166666666667" style="10" customWidth="1"/>
    <col min="8" max="8" width="7.5" style="11" customWidth="1"/>
    <col min="9" max="9" width="5.25" style="6" customWidth="1"/>
    <col min="10" max="10" width="8.75" style="9" customWidth="1"/>
    <col min="11" max="11" width="5.5" style="6" customWidth="1"/>
    <col min="12" max="12" width="9.375" style="10" customWidth="1"/>
    <col min="13" max="13" width="6.875" style="6" customWidth="1"/>
    <col min="14" max="14" width="5.125" style="6" customWidth="1"/>
    <col min="15" max="15" width="5.5" style="12" customWidth="1"/>
    <col min="16" max="16" width="6.875" style="6" customWidth="1"/>
    <col min="17" max="17" width="5.625" style="6" customWidth="1"/>
    <col min="18" max="18" width="6.66666666666667" style="6" customWidth="1"/>
    <col min="19" max="19" width="5.125" style="7" customWidth="1"/>
    <col min="20" max="20" width="7.91666666666667" style="10" customWidth="1"/>
    <col min="21" max="21" width="7.625" style="6" customWidth="1"/>
    <col min="22" max="22" width="5.375" style="6" customWidth="1"/>
    <col min="23" max="23" width="7.5" style="9" customWidth="1"/>
    <col min="24" max="24" width="6.04166666666667" style="6" customWidth="1"/>
    <col min="25" max="25" width="9.16666666666667" style="10" customWidth="1"/>
    <col min="26" max="26" width="7.375" style="6" customWidth="1"/>
    <col min="27" max="27" width="5.5" style="6" customWidth="1"/>
    <col min="28" max="28" width="9.16666666666667" style="10" customWidth="1"/>
    <col min="29" max="29" width="8.5" style="13" customWidth="1"/>
    <col min="30" max="30" width="5.625" style="10" customWidth="1"/>
    <col min="31" max="31" width="6.875" style="13" customWidth="1"/>
    <col min="32" max="32" width="4.875" style="13" customWidth="1"/>
    <col min="33" max="33" width="8.125" style="10" customWidth="1"/>
    <col min="34" max="34" width="8.75" style="13" customWidth="1"/>
    <col min="35" max="35" width="5.25" style="13" customWidth="1"/>
    <col min="36" max="36" width="9.375" style="10" customWidth="1"/>
    <col min="37" max="37" width="8.75" style="13" customWidth="1"/>
    <col min="38" max="38" width="5.25" style="13" customWidth="1"/>
    <col min="39" max="39" width="9.375" style="10" customWidth="1"/>
    <col min="40" max="40" width="6.75" style="12" customWidth="1"/>
    <col min="41" max="41" width="5.125" style="12" customWidth="1"/>
    <col min="42" max="42" width="6.375" style="10" customWidth="1"/>
    <col min="43" max="43" width="3.625" style="12" customWidth="1"/>
    <col min="44" max="44" width="6.25" style="10" customWidth="1"/>
    <col min="45" max="45" width="5.5" style="12" customWidth="1"/>
    <col min="46" max="46" width="2.875" style="12" customWidth="1"/>
    <col min="47" max="47" width="5.5" style="12" customWidth="1"/>
    <col min="48" max="48" width="5" style="12" customWidth="1"/>
    <col min="49" max="49" width="5.25" style="12" customWidth="1"/>
    <col min="50" max="50" width="6.75" style="12" customWidth="1"/>
    <col min="51" max="51" width="5.5" style="12" customWidth="1"/>
    <col min="52" max="52" width="5.625" style="14" customWidth="1"/>
    <col min="53" max="53" width="5.41666666666667" style="12" customWidth="1"/>
    <col min="54" max="54" width="7.91666666666667" style="10" customWidth="1"/>
    <col min="55" max="55" width="4" style="12" customWidth="1"/>
    <col min="56" max="57" width="3.625" style="12" customWidth="1"/>
    <col min="58" max="58" width="5" style="12" customWidth="1"/>
    <col min="59" max="16384" width="7.25" style="6"/>
  </cols>
  <sheetData>
    <row r="1" s="1" customFormat="1" ht="42" customHeight="1" spans="1:58">
      <c r="A1" s="15" t="s">
        <v>0</v>
      </c>
      <c r="B1" s="16"/>
      <c r="C1" s="15"/>
      <c r="D1" s="15"/>
      <c r="E1" s="17"/>
      <c r="F1" s="15"/>
      <c r="G1" s="18"/>
      <c r="H1" s="15"/>
      <c r="I1" s="15"/>
      <c r="J1" s="17"/>
      <c r="K1" s="15"/>
      <c r="L1" s="18"/>
      <c r="M1" s="15"/>
      <c r="N1" s="15"/>
      <c r="O1" s="50"/>
      <c r="P1" s="15"/>
      <c r="Q1" s="15"/>
      <c r="R1" s="15"/>
      <c r="S1" s="15"/>
      <c r="T1" s="18"/>
      <c r="U1" s="15"/>
      <c r="V1" s="15"/>
      <c r="W1" s="17"/>
      <c r="X1" s="15"/>
      <c r="Y1" s="18"/>
      <c r="Z1" s="15"/>
      <c r="AA1" s="15"/>
      <c r="AB1" s="18"/>
      <c r="AC1" s="61"/>
      <c r="AD1" s="18"/>
      <c r="AE1" s="18"/>
      <c r="AF1" s="18"/>
      <c r="AG1" s="18"/>
      <c r="AH1" s="61"/>
      <c r="AI1" s="18"/>
      <c r="AJ1" s="18"/>
      <c r="AK1" s="61"/>
      <c r="AL1" s="18"/>
      <c r="AM1" s="18"/>
      <c r="AN1" s="74"/>
      <c r="AO1" s="74"/>
      <c r="AP1" s="82"/>
      <c r="AQ1" s="74"/>
      <c r="AR1" s="82"/>
      <c r="AS1" s="50"/>
      <c r="AT1" s="50"/>
      <c r="AU1" s="50"/>
      <c r="AV1" s="50"/>
      <c r="AW1" s="50"/>
      <c r="AX1" s="50"/>
      <c r="AY1" s="50"/>
      <c r="AZ1" s="91"/>
      <c r="BA1" s="50"/>
      <c r="BB1" s="18"/>
      <c r="BC1" s="50"/>
      <c r="BD1" s="50"/>
      <c r="BE1" s="50"/>
      <c r="BF1" s="50"/>
    </row>
    <row r="2" s="2" customFormat="1" ht="42" customHeight="1" spans="1:59">
      <c r="A2" s="19" t="s">
        <v>1</v>
      </c>
      <c r="B2" s="19"/>
      <c r="C2" s="19"/>
      <c r="D2" s="20" t="s">
        <v>2</v>
      </c>
      <c r="E2" s="20"/>
      <c r="F2" s="20"/>
      <c r="G2" s="20"/>
      <c r="H2" s="20"/>
      <c r="I2" s="20"/>
      <c r="J2" s="20"/>
      <c r="K2" s="20"/>
      <c r="L2" s="20"/>
      <c r="M2" s="51"/>
      <c r="N2" s="51"/>
      <c r="O2" s="52"/>
      <c r="P2" s="51"/>
      <c r="Q2" s="51"/>
      <c r="R2" s="51"/>
      <c r="S2" s="51"/>
      <c r="T2" s="57"/>
      <c r="U2" s="51"/>
      <c r="V2" s="51"/>
      <c r="W2" s="58"/>
      <c r="X2" s="51"/>
      <c r="Y2" s="57"/>
      <c r="Z2" s="51"/>
      <c r="AA2" s="51"/>
      <c r="AB2" s="57"/>
      <c r="AC2" s="62"/>
      <c r="AD2" s="57"/>
      <c r="AE2" s="62"/>
      <c r="AF2" s="62"/>
      <c r="AG2" s="57"/>
      <c r="AH2" s="62"/>
      <c r="AI2" s="62"/>
      <c r="AJ2" s="57"/>
      <c r="AK2" s="62"/>
      <c r="AL2" s="62"/>
      <c r="AM2" s="57"/>
      <c r="AN2" s="75"/>
      <c r="AO2" s="75"/>
      <c r="AP2" s="83"/>
      <c r="AQ2" s="75"/>
      <c r="AR2" s="83"/>
      <c r="AS2" s="52"/>
      <c r="AT2" s="52"/>
      <c r="AU2" s="52"/>
      <c r="AV2" s="52"/>
      <c r="AW2" s="52"/>
      <c r="AX2" s="52"/>
      <c r="AY2" s="52"/>
      <c r="AZ2" s="92"/>
      <c r="BA2" s="52"/>
      <c r="BB2" s="57"/>
      <c r="BC2" s="52"/>
      <c r="BD2" s="52"/>
      <c r="BE2" s="52"/>
      <c r="BF2" s="52"/>
      <c r="BG2" s="102"/>
    </row>
    <row r="3" s="3" customFormat="1" ht="45" customHeight="1" spans="1:59">
      <c r="A3" s="21" t="s">
        <v>3</v>
      </c>
      <c r="B3" s="22" t="s">
        <v>4</v>
      </c>
      <c r="C3" s="23" t="s">
        <v>5</v>
      </c>
      <c r="D3" s="23"/>
      <c r="E3" s="24"/>
      <c r="F3" s="23"/>
      <c r="G3" s="23"/>
      <c r="H3" s="23"/>
      <c r="I3" s="23"/>
      <c r="J3" s="24"/>
      <c r="K3" s="23"/>
      <c r="L3" s="24"/>
      <c r="M3" s="23"/>
      <c r="N3" s="23"/>
      <c r="O3" s="23"/>
      <c r="P3" s="23"/>
      <c r="Q3" s="23"/>
      <c r="R3" s="23"/>
      <c r="S3" s="23"/>
      <c r="T3" s="24"/>
      <c r="U3" s="23"/>
      <c r="V3" s="23"/>
      <c r="W3" s="24"/>
      <c r="X3" s="23"/>
      <c r="Y3" s="24"/>
      <c r="Z3" s="23"/>
      <c r="AA3" s="23"/>
      <c r="AB3" s="24"/>
      <c r="AC3" s="63"/>
      <c r="AD3" s="64"/>
      <c r="AE3" s="64"/>
      <c r="AF3" s="64"/>
      <c r="AG3" s="64"/>
      <c r="AH3" s="63"/>
      <c r="AI3" s="64"/>
      <c r="AJ3" s="64"/>
      <c r="AK3" s="63"/>
      <c r="AL3" s="64"/>
      <c r="AM3" s="64"/>
      <c r="AN3" s="76"/>
      <c r="AO3" s="76"/>
      <c r="AP3" s="84"/>
      <c r="AQ3" s="76"/>
      <c r="AR3" s="84"/>
      <c r="AS3" s="85"/>
      <c r="AT3" s="85"/>
      <c r="AU3" s="85"/>
      <c r="AV3" s="85"/>
      <c r="AW3" s="85"/>
      <c r="AX3" s="85"/>
      <c r="AY3" s="85"/>
      <c r="AZ3" s="93"/>
      <c r="BA3" s="85"/>
      <c r="BB3" s="64"/>
      <c r="BC3" s="85"/>
      <c r="BD3" s="85"/>
      <c r="BE3" s="85"/>
      <c r="BF3" s="85"/>
      <c r="BG3" s="103"/>
    </row>
    <row r="4" s="4" customFormat="1" ht="36.75" customHeight="1" spans="1:59">
      <c r="A4" s="21"/>
      <c r="B4" s="25" t="s">
        <v>6</v>
      </c>
      <c r="C4" s="26" t="s">
        <v>7</v>
      </c>
      <c r="D4" s="27"/>
      <c r="E4" s="28"/>
      <c r="F4" s="27"/>
      <c r="G4" s="27"/>
      <c r="H4" s="27"/>
      <c r="I4" s="27"/>
      <c r="J4" s="28"/>
      <c r="K4" s="27"/>
      <c r="L4" s="28"/>
      <c r="M4" s="27"/>
      <c r="N4" s="27"/>
      <c r="O4" s="53"/>
      <c r="P4" s="26" t="s">
        <v>8</v>
      </c>
      <c r="Q4" s="27"/>
      <c r="R4" s="27"/>
      <c r="S4" s="27"/>
      <c r="T4" s="59"/>
      <c r="U4" s="27"/>
      <c r="V4" s="27"/>
      <c r="W4" s="28"/>
      <c r="X4" s="27"/>
      <c r="Y4" s="59"/>
      <c r="Z4" s="27"/>
      <c r="AA4" s="27"/>
      <c r="AB4" s="65"/>
      <c r="AC4" s="66" t="s">
        <v>9</v>
      </c>
      <c r="AD4" s="66"/>
      <c r="AE4" s="66"/>
      <c r="AF4" s="66"/>
      <c r="AG4" s="66"/>
      <c r="AH4" s="66"/>
      <c r="AI4" s="66"/>
      <c r="AJ4" s="66"/>
      <c r="AK4" s="77" t="s">
        <v>10</v>
      </c>
      <c r="AL4" s="77"/>
      <c r="AM4" s="77"/>
      <c r="AN4" s="78" t="s">
        <v>11</v>
      </c>
      <c r="AO4" s="86"/>
      <c r="AP4" s="87"/>
      <c r="AQ4" s="86"/>
      <c r="AR4" s="87"/>
      <c r="AS4" s="78" t="s">
        <v>12</v>
      </c>
      <c r="AT4" s="86"/>
      <c r="AU4" s="86"/>
      <c r="AV4" s="86"/>
      <c r="AW4" s="86"/>
      <c r="AX4" s="86"/>
      <c r="AY4" s="86"/>
      <c r="AZ4" s="94"/>
      <c r="BA4" s="86"/>
      <c r="BB4" s="87"/>
      <c r="BC4" s="78" t="s">
        <v>13</v>
      </c>
      <c r="BD4" s="86"/>
      <c r="BE4" s="86"/>
      <c r="BF4" s="86"/>
      <c r="BG4" s="104" t="s">
        <v>14</v>
      </c>
    </row>
    <row r="5" s="5" customFormat="1" ht="42" customHeight="1" spans="1:59">
      <c r="A5" s="21"/>
      <c r="B5" s="29"/>
      <c r="C5" s="30" t="s">
        <v>15</v>
      </c>
      <c r="D5" s="31"/>
      <c r="E5" s="32"/>
      <c r="F5" s="31"/>
      <c r="G5" s="33"/>
      <c r="H5" s="30" t="s">
        <v>16</v>
      </c>
      <c r="I5" s="31"/>
      <c r="J5" s="32"/>
      <c r="K5" s="31"/>
      <c r="L5" s="33"/>
      <c r="M5" s="31" t="s">
        <v>17</v>
      </c>
      <c r="N5" s="31"/>
      <c r="O5" s="54"/>
      <c r="P5" s="30" t="s">
        <v>15</v>
      </c>
      <c r="Q5" s="31"/>
      <c r="R5" s="31"/>
      <c r="S5" s="31"/>
      <c r="T5" s="33"/>
      <c r="U5" s="30" t="s">
        <v>16</v>
      </c>
      <c r="V5" s="31"/>
      <c r="W5" s="32"/>
      <c r="X5" s="31"/>
      <c r="Y5" s="33"/>
      <c r="Z5" s="31" t="s">
        <v>17</v>
      </c>
      <c r="AA5" s="31"/>
      <c r="AB5" s="33"/>
      <c r="AC5" s="67" t="s">
        <v>18</v>
      </c>
      <c r="AD5" s="32"/>
      <c r="AE5" s="32"/>
      <c r="AF5" s="32"/>
      <c r="AG5" s="32"/>
      <c r="AH5" s="79" t="s">
        <v>17</v>
      </c>
      <c r="AI5" s="32"/>
      <c r="AJ5" s="32"/>
      <c r="AK5" s="79" t="s">
        <v>19</v>
      </c>
      <c r="AL5" s="32"/>
      <c r="AM5" s="32"/>
      <c r="AN5" s="80" t="s">
        <v>15</v>
      </c>
      <c r="AO5" s="88"/>
      <c r="AP5" s="89"/>
      <c r="AQ5" s="88"/>
      <c r="AR5" s="90"/>
      <c r="AS5" s="30" t="s">
        <v>20</v>
      </c>
      <c r="AT5" s="31"/>
      <c r="AU5" s="31"/>
      <c r="AV5" s="31"/>
      <c r="AW5" s="95"/>
      <c r="AX5" s="31" t="s">
        <v>21</v>
      </c>
      <c r="AY5" s="31"/>
      <c r="AZ5" s="96"/>
      <c r="BA5" s="31"/>
      <c r="BB5" s="32"/>
      <c r="BC5" s="97" t="s">
        <v>18</v>
      </c>
      <c r="BD5" s="97"/>
      <c r="BE5" s="97"/>
      <c r="BF5" s="97"/>
      <c r="BG5" s="105"/>
    </row>
    <row r="6" s="6" customFormat="1" ht="70" customHeight="1" spans="1:59">
      <c r="A6" s="21"/>
      <c r="B6" s="34"/>
      <c r="C6" s="35" t="s">
        <v>22</v>
      </c>
      <c r="D6" s="35" t="s">
        <v>23</v>
      </c>
      <c r="E6" s="36" t="s">
        <v>24</v>
      </c>
      <c r="F6" s="35" t="s">
        <v>25</v>
      </c>
      <c r="G6" s="37" t="s">
        <v>26</v>
      </c>
      <c r="H6" s="35" t="s">
        <v>27</v>
      </c>
      <c r="I6" s="35" t="s">
        <v>23</v>
      </c>
      <c r="J6" s="36" t="s">
        <v>24</v>
      </c>
      <c r="K6" s="35" t="s">
        <v>25</v>
      </c>
      <c r="L6" s="37" t="s">
        <v>26</v>
      </c>
      <c r="M6" s="42" t="s">
        <v>28</v>
      </c>
      <c r="N6" s="35" t="s">
        <v>25</v>
      </c>
      <c r="O6" s="41" t="s">
        <v>26</v>
      </c>
      <c r="P6" s="35" t="s">
        <v>22</v>
      </c>
      <c r="Q6" s="35" t="s">
        <v>23</v>
      </c>
      <c r="R6" s="35" t="s">
        <v>24</v>
      </c>
      <c r="S6" s="35" t="s">
        <v>25</v>
      </c>
      <c r="T6" s="37" t="s">
        <v>26</v>
      </c>
      <c r="U6" s="35" t="s">
        <v>27</v>
      </c>
      <c r="V6" s="35" t="s">
        <v>23</v>
      </c>
      <c r="W6" s="36" t="s">
        <v>24</v>
      </c>
      <c r="X6" s="35" t="s">
        <v>25</v>
      </c>
      <c r="Y6" s="37" t="s">
        <v>26</v>
      </c>
      <c r="Z6" s="35" t="s">
        <v>29</v>
      </c>
      <c r="AA6" s="35" t="s">
        <v>25</v>
      </c>
      <c r="AB6" s="37" t="s">
        <v>26</v>
      </c>
      <c r="AC6" s="68" t="s">
        <v>27</v>
      </c>
      <c r="AD6" s="35" t="s">
        <v>23</v>
      </c>
      <c r="AE6" s="38" t="s">
        <v>30</v>
      </c>
      <c r="AF6" s="38" t="s">
        <v>25</v>
      </c>
      <c r="AG6" s="37" t="s">
        <v>26</v>
      </c>
      <c r="AH6" s="38" t="s">
        <v>31</v>
      </c>
      <c r="AI6" s="38" t="s">
        <v>25</v>
      </c>
      <c r="AJ6" s="37" t="s">
        <v>26</v>
      </c>
      <c r="AK6" s="38" t="s">
        <v>31</v>
      </c>
      <c r="AL6" s="38" t="s">
        <v>25</v>
      </c>
      <c r="AM6" s="37" t="s">
        <v>26</v>
      </c>
      <c r="AN6" s="35" t="s">
        <v>22</v>
      </c>
      <c r="AO6" s="35" t="s">
        <v>23</v>
      </c>
      <c r="AP6" s="36" t="s">
        <v>24</v>
      </c>
      <c r="AQ6" s="35" t="s">
        <v>25</v>
      </c>
      <c r="AR6" s="37" t="s">
        <v>26</v>
      </c>
      <c r="AS6" s="35" t="s">
        <v>22</v>
      </c>
      <c r="AT6" s="35" t="s">
        <v>23</v>
      </c>
      <c r="AU6" s="35" t="s">
        <v>24</v>
      </c>
      <c r="AV6" s="35" t="s">
        <v>25</v>
      </c>
      <c r="AW6" s="41" t="s">
        <v>26</v>
      </c>
      <c r="AX6" s="35" t="s">
        <v>27</v>
      </c>
      <c r="AY6" s="35" t="s">
        <v>23</v>
      </c>
      <c r="AZ6" s="38" t="s">
        <v>24</v>
      </c>
      <c r="BA6" s="35" t="s">
        <v>25</v>
      </c>
      <c r="BB6" s="37" t="s">
        <v>26</v>
      </c>
      <c r="BC6" s="35" t="s">
        <v>32</v>
      </c>
      <c r="BD6" s="35" t="s">
        <v>33</v>
      </c>
      <c r="BE6" s="35" t="s">
        <v>25</v>
      </c>
      <c r="BF6" s="41" t="s">
        <v>26</v>
      </c>
      <c r="BG6" s="106"/>
    </row>
    <row r="7" s="7" customFormat="1" ht="54" customHeight="1" spans="1:59">
      <c r="A7" s="38">
        <v>1</v>
      </c>
      <c r="B7" s="39" t="s">
        <v>34</v>
      </c>
      <c r="C7" s="35"/>
      <c r="D7" s="35">
        <v>30</v>
      </c>
      <c r="E7" s="36">
        <f>ROUND(C7*D7/10000,2)</f>
        <v>0</v>
      </c>
      <c r="F7" s="35">
        <v>3.5</v>
      </c>
      <c r="G7" s="37"/>
      <c r="H7" s="40">
        <v>710</v>
      </c>
      <c r="I7" s="35">
        <v>30</v>
      </c>
      <c r="J7" s="36">
        <f>H7*I7/10000</f>
        <v>2.13</v>
      </c>
      <c r="K7" s="35">
        <v>3.4</v>
      </c>
      <c r="L7" s="37">
        <f>J:J*K:K</f>
        <v>7.242</v>
      </c>
      <c r="M7" s="35">
        <v>2</v>
      </c>
      <c r="N7" s="35">
        <v>3</v>
      </c>
      <c r="O7" s="41">
        <f>M7*N7</f>
        <v>6</v>
      </c>
      <c r="P7" s="35"/>
      <c r="Q7" s="35">
        <v>30</v>
      </c>
      <c r="R7" s="35">
        <f>ROUND(P7*Q7/10000,2)</f>
        <v>0</v>
      </c>
      <c r="S7" s="35">
        <v>3.5</v>
      </c>
      <c r="T7" s="37"/>
      <c r="U7" s="35">
        <v>2515</v>
      </c>
      <c r="V7" s="35">
        <v>30</v>
      </c>
      <c r="W7" s="36">
        <f>ROUND(U7*V7/10000,2)</f>
        <v>7.55</v>
      </c>
      <c r="X7" s="35">
        <v>3.4</v>
      </c>
      <c r="Y7" s="37">
        <f>ROUND(W7*X7,2)</f>
        <v>25.67</v>
      </c>
      <c r="Z7" s="35">
        <v>1</v>
      </c>
      <c r="AA7" s="35">
        <v>3</v>
      </c>
      <c r="AB7" s="37">
        <f>Z7*AA7</f>
        <v>3</v>
      </c>
      <c r="AC7" s="69"/>
      <c r="AD7" s="37"/>
      <c r="AE7" s="69"/>
      <c r="AF7" s="69"/>
      <c r="AG7" s="37"/>
      <c r="AH7" s="69"/>
      <c r="AI7" s="69"/>
      <c r="AJ7" s="37"/>
      <c r="AK7" s="69"/>
      <c r="AL7" s="69"/>
      <c r="AM7" s="37"/>
      <c r="AN7" s="41"/>
      <c r="AO7" s="41"/>
      <c r="AP7" s="37"/>
      <c r="AQ7" s="41"/>
      <c r="AR7" s="37"/>
      <c r="AS7" s="41"/>
      <c r="AT7" s="41"/>
      <c r="AU7" s="41"/>
      <c r="AV7" s="41"/>
      <c r="AW7" s="41"/>
      <c r="AX7" s="41"/>
      <c r="AY7" s="41"/>
      <c r="AZ7" s="38">
        <f>ROUND(AX7*AY7/10000,2)</f>
        <v>0</v>
      </c>
      <c r="BA7" s="41"/>
      <c r="BB7" s="37"/>
      <c r="BC7" s="98">
        <v>2</v>
      </c>
      <c r="BD7" s="98">
        <v>4</v>
      </c>
      <c r="BE7" s="98">
        <v>5.5</v>
      </c>
      <c r="BF7" s="107">
        <f>BD7*BE7</f>
        <v>22</v>
      </c>
      <c r="BG7" s="108"/>
    </row>
    <row r="8" ht="49.5" customHeight="1" spans="1:59">
      <c r="A8" s="38">
        <v>2</v>
      </c>
      <c r="B8" s="39" t="s">
        <v>35</v>
      </c>
      <c r="C8" s="35"/>
      <c r="D8" s="35">
        <v>30</v>
      </c>
      <c r="E8" s="36">
        <f t="shared" ref="E8:E17" si="0">ROUND(C8*D8/10000,2)</f>
        <v>0</v>
      </c>
      <c r="F8" s="35">
        <v>3.5</v>
      </c>
      <c r="G8" s="37"/>
      <c r="H8" s="40">
        <v>1038</v>
      </c>
      <c r="I8" s="35">
        <v>30</v>
      </c>
      <c r="J8" s="36">
        <f>H8*I8/10000</f>
        <v>3.114</v>
      </c>
      <c r="K8" s="35">
        <v>3.4</v>
      </c>
      <c r="L8" s="37">
        <f t="shared" ref="L8:L17" si="1">J8*K8</f>
        <v>10.5876</v>
      </c>
      <c r="M8" s="35">
        <v>0</v>
      </c>
      <c r="N8" s="35">
        <v>3</v>
      </c>
      <c r="O8" s="55">
        <f>M8*N8</f>
        <v>0</v>
      </c>
      <c r="P8" s="35"/>
      <c r="Q8" s="35">
        <v>30</v>
      </c>
      <c r="R8" s="35">
        <f t="shared" ref="R8:R17" si="2">ROUND(P8*Q8/10000,2)</f>
        <v>0</v>
      </c>
      <c r="S8" s="35">
        <v>3.5</v>
      </c>
      <c r="T8" s="37"/>
      <c r="U8" s="35">
        <v>753</v>
      </c>
      <c r="V8" s="35">
        <v>30</v>
      </c>
      <c r="W8" s="36">
        <f t="shared" ref="W8:W17" si="3">ROUND(U8*V8/10000,2)</f>
        <v>2.26</v>
      </c>
      <c r="X8" s="35">
        <v>3.4</v>
      </c>
      <c r="Y8" s="37">
        <f t="shared" ref="Y8:Y17" si="4">ROUND(W8*X8,2)</f>
        <v>7.68</v>
      </c>
      <c r="Z8" s="35"/>
      <c r="AA8" s="35"/>
      <c r="AB8" s="70">
        <f t="shared" ref="AB8:AB17" si="5">Z8*AA8</f>
        <v>0</v>
      </c>
      <c r="AC8" s="69"/>
      <c r="AD8" s="37"/>
      <c r="AE8" s="69"/>
      <c r="AF8" s="69"/>
      <c r="AG8" s="37"/>
      <c r="AH8" s="69"/>
      <c r="AI8" s="69"/>
      <c r="AJ8" s="37"/>
      <c r="AK8" s="69"/>
      <c r="AL8" s="69"/>
      <c r="AM8" s="37"/>
      <c r="AN8" s="41"/>
      <c r="AO8" s="41"/>
      <c r="AP8" s="37"/>
      <c r="AQ8" s="41"/>
      <c r="AR8" s="37"/>
      <c r="AS8" s="41"/>
      <c r="AT8" s="41"/>
      <c r="AU8" s="41"/>
      <c r="AV8" s="41"/>
      <c r="AW8" s="41"/>
      <c r="AX8" s="41"/>
      <c r="AY8" s="41"/>
      <c r="AZ8" s="38">
        <f t="shared" ref="AZ8:AZ17" si="6">ROUND(AX8*AY8/10000,2)</f>
        <v>0</v>
      </c>
      <c r="BA8" s="41"/>
      <c r="BB8" s="37"/>
      <c r="BC8" s="99"/>
      <c r="BD8" s="99"/>
      <c r="BE8" s="99"/>
      <c r="BF8" s="109"/>
      <c r="BG8" s="110"/>
    </row>
    <row r="9" s="7" customFormat="1" ht="48.75" customHeight="1" spans="1:59">
      <c r="A9" s="38">
        <v>3</v>
      </c>
      <c r="B9" s="39" t="s">
        <v>36</v>
      </c>
      <c r="C9" s="35"/>
      <c r="D9" s="35">
        <v>30</v>
      </c>
      <c r="E9" s="36">
        <f t="shared" si="0"/>
        <v>0</v>
      </c>
      <c r="F9" s="35">
        <v>3.5</v>
      </c>
      <c r="G9" s="37"/>
      <c r="H9" s="40">
        <v>1387</v>
      </c>
      <c r="I9" s="35">
        <v>30</v>
      </c>
      <c r="J9" s="36">
        <f t="shared" ref="J9:J17" si="7">H9*I9/10000</f>
        <v>4.161</v>
      </c>
      <c r="K9" s="35">
        <v>3.4</v>
      </c>
      <c r="L9" s="37">
        <f t="shared" si="1"/>
        <v>14.1474</v>
      </c>
      <c r="M9" s="35">
        <v>5</v>
      </c>
      <c r="N9" s="35">
        <v>3</v>
      </c>
      <c r="O9" s="41">
        <f t="shared" ref="O8:O17" si="8">M9*N9</f>
        <v>15</v>
      </c>
      <c r="P9" s="35"/>
      <c r="Q9" s="35">
        <v>30</v>
      </c>
      <c r="R9" s="35">
        <f t="shared" si="2"/>
        <v>0</v>
      </c>
      <c r="S9" s="35">
        <v>3.5</v>
      </c>
      <c r="T9" s="37"/>
      <c r="U9" s="35">
        <v>1510</v>
      </c>
      <c r="V9" s="35">
        <v>30</v>
      </c>
      <c r="W9" s="36">
        <f t="shared" si="3"/>
        <v>4.53</v>
      </c>
      <c r="X9" s="35">
        <v>3.4</v>
      </c>
      <c r="Y9" s="37">
        <f t="shared" si="4"/>
        <v>15.4</v>
      </c>
      <c r="Z9" s="35">
        <v>5</v>
      </c>
      <c r="AA9" s="35">
        <v>3</v>
      </c>
      <c r="AB9" s="37">
        <f t="shared" si="5"/>
        <v>15</v>
      </c>
      <c r="AC9" s="69"/>
      <c r="AD9" s="37"/>
      <c r="AE9" s="69"/>
      <c r="AF9" s="69"/>
      <c r="AG9" s="37"/>
      <c r="AH9" s="69"/>
      <c r="AI9" s="69"/>
      <c r="AJ9" s="37"/>
      <c r="AK9" s="69"/>
      <c r="AL9" s="69"/>
      <c r="AM9" s="37"/>
      <c r="AN9" s="41"/>
      <c r="AO9" s="41"/>
      <c r="AP9" s="37"/>
      <c r="AQ9" s="41"/>
      <c r="AR9" s="37"/>
      <c r="AS9" s="41"/>
      <c r="AT9" s="41"/>
      <c r="AU9" s="41"/>
      <c r="AV9" s="41"/>
      <c r="AW9" s="41"/>
      <c r="AX9" s="41"/>
      <c r="AY9" s="41"/>
      <c r="AZ9" s="38">
        <f t="shared" si="6"/>
        <v>0</v>
      </c>
      <c r="BA9" s="41"/>
      <c r="BB9" s="37"/>
      <c r="BC9" s="99"/>
      <c r="BD9" s="99"/>
      <c r="BE9" s="99"/>
      <c r="BF9" s="109"/>
      <c r="BG9" s="108"/>
    </row>
    <row r="10" s="7" customFormat="1" ht="41.1" customHeight="1" spans="1:59">
      <c r="A10" s="38">
        <v>4</v>
      </c>
      <c r="B10" s="39" t="s">
        <v>37</v>
      </c>
      <c r="C10" s="35"/>
      <c r="D10" s="35">
        <v>30</v>
      </c>
      <c r="E10" s="36">
        <f t="shared" si="0"/>
        <v>0</v>
      </c>
      <c r="F10" s="35">
        <v>3.5</v>
      </c>
      <c r="G10" s="37"/>
      <c r="H10" s="40">
        <v>787</v>
      </c>
      <c r="I10" s="35">
        <v>30</v>
      </c>
      <c r="J10" s="36">
        <f t="shared" si="7"/>
        <v>2.361</v>
      </c>
      <c r="K10" s="35">
        <v>3.4</v>
      </c>
      <c r="L10" s="37">
        <f t="shared" si="1"/>
        <v>8.0274</v>
      </c>
      <c r="M10" s="35"/>
      <c r="N10" s="35">
        <v>3</v>
      </c>
      <c r="O10" s="41">
        <f t="shared" si="8"/>
        <v>0</v>
      </c>
      <c r="P10" s="35"/>
      <c r="Q10" s="35">
        <v>30</v>
      </c>
      <c r="R10" s="35">
        <f t="shared" si="2"/>
        <v>0</v>
      </c>
      <c r="S10" s="35">
        <v>3.5</v>
      </c>
      <c r="T10" s="37"/>
      <c r="U10" s="35">
        <v>1590</v>
      </c>
      <c r="V10" s="35">
        <v>30</v>
      </c>
      <c r="W10" s="36">
        <f t="shared" si="3"/>
        <v>4.77</v>
      </c>
      <c r="X10" s="35">
        <v>3.4</v>
      </c>
      <c r="Y10" s="37">
        <f t="shared" si="4"/>
        <v>16.22</v>
      </c>
      <c r="Z10" s="35">
        <v>1.15</v>
      </c>
      <c r="AA10" s="35">
        <v>3</v>
      </c>
      <c r="AB10" s="37">
        <f t="shared" si="5"/>
        <v>3.45</v>
      </c>
      <c r="AC10" s="69"/>
      <c r="AD10" s="37"/>
      <c r="AE10" s="69"/>
      <c r="AF10" s="69"/>
      <c r="AG10" s="37"/>
      <c r="AH10" s="69"/>
      <c r="AI10" s="69"/>
      <c r="AJ10" s="37"/>
      <c r="AK10" s="69"/>
      <c r="AL10" s="69"/>
      <c r="AM10" s="37"/>
      <c r="AN10" s="41"/>
      <c r="AO10" s="41"/>
      <c r="AP10" s="37"/>
      <c r="AQ10" s="41"/>
      <c r="AR10" s="37"/>
      <c r="AS10" s="41"/>
      <c r="AT10" s="41"/>
      <c r="AU10" s="41"/>
      <c r="AV10" s="41"/>
      <c r="AW10" s="41"/>
      <c r="AX10" s="41"/>
      <c r="AY10" s="41"/>
      <c r="AZ10" s="38">
        <f t="shared" si="6"/>
        <v>0</v>
      </c>
      <c r="BA10" s="41"/>
      <c r="BB10" s="37"/>
      <c r="BC10" s="99"/>
      <c r="BD10" s="99"/>
      <c r="BE10" s="99"/>
      <c r="BF10" s="109"/>
      <c r="BG10" s="108"/>
    </row>
    <row r="11" s="7" customFormat="1" ht="44.1" customHeight="1" spans="1:59">
      <c r="A11" s="38">
        <v>5</v>
      </c>
      <c r="B11" s="39" t="s">
        <v>38</v>
      </c>
      <c r="C11" s="41"/>
      <c r="D11" s="35">
        <v>30</v>
      </c>
      <c r="E11" s="36">
        <f t="shared" si="0"/>
        <v>0</v>
      </c>
      <c r="F11" s="35">
        <v>3.5</v>
      </c>
      <c r="G11" s="37"/>
      <c r="H11" s="40">
        <v>1265</v>
      </c>
      <c r="I11" s="35">
        <v>30</v>
      </c>
      <c r="J11" s="36">
        <f t="shared" si="7"/>
        <v>3.795</v>
      </c>
      <c r="K11" s="35">
        <v>3.4</v>
      </c>
      <c r="L11" s="37">
        <f t="shared" si="1"/>
        <v>12.903</v>
      </c>
      <c r="M11" s="35">
        <v>3</v>
      </c>
      <c r="N11" s="35">
        <v>3</v>
      </c>
      <c r="O11" s="41">
        <f t="shared" si="8"/>
        <v>9</v>
      </c>
      <c r="P11" s="35"/>
      <c r="Q11" s="35">
        <v>30</v>
      </c>
      <c r="R11" s="35">
        <f t="shared" si="2"/>
        <v>0</v>
      </c>
      <c r="S11" s="35">
        <v>3.5</v>
      </c>
      <c r="T11" s="37"/>
      <c r="U11" s="35">
        <v>1595</v>
      </c>
      <c r="V11" s="35">
        <v>30</v>
      </c>
      <c r="W11" s="36">
        <f t="shared" si="3"/>
        <v>4.79</v>
      </c>
      <c r="X11" s="35">
        <v>3.4</v>
      </c>
      <c r="Y11" s="37">
        <f t="shared" si="4"/>
        <v>16.29</v>
      </c>
      <c r="Z11" s="35">
        <v>2</v>
      </c>
      <c r="AA11" s="35">
        <v>3</v>
      </c>
      <c r="AB11" s="37">
        <f t="shared" si="5"/>
        <v>6</v>
      </c>
      <c r="AC11" s="69">
        <v>1200</v>
      </c>
      <c r="AD11" s="69">
        <v>30</v>
      </c>
      <c r="AE11" s="69">
        <f>AC11*AD11/10000</f>
        <v>3.6</v>
      </c>
      <c r="AF11" s="69">
        <v>3.3</v>
      </c>
      <c r="AG11" s="37">
        <f>AE11*AF11</f>
        <v>11.88</v>
      </c>
      <c r="AH11" s="69">
        <v>1</v>
      </c>
      <c r="AI11" s="69">
        <v>3</v>
      </c>
      <c r="AJ11" s="37">
        <f>AH:AH*AI:AI</f>
        <v>3</v>
      </c>
      <c r="AK11" s="69"/>
      <c r="AL11" s="69"/>
      <c r="AM11" s="37"/>
      <c r="AN11" s="41"/>
      <c r="AO11" s="41"/>
      <c r="AP11" s="37"/>
      <c r="AQ11" s="41"/>
      <c r="AR11" s="37"/>
      <c r="AS11" s="41"/>
      <c r="AT11" s="41"/>
      <c r="AU11" s="41"/>
      <c r="AV11" s="41"/>
      <c r="AW11" s="41"/>
      <c r="AX11" s="41"/>
      <c r="AY11" s="41"/>
      <c r="AZ11" s="38">
        <f t="shared" si="6"/>
        <v>0</v>
      </c>
      <c r="BA11" s="41"/>
      <c r="BB11" s="37"/>
      <c r="BC11" s="99"/>
      <c r="BD11" s="99"/>
      <c r="BE11" s="99"/>
      <c r="BF11" s="109"/>
      <c r="BG11" s="108"/>
    </row>
    <row r="12" s="7" customFormat="1" ht="50.25" customHeight="1" spans="1:59">
      <c r="A12" s="38">
        <v>6</v>
      </c>
      <c r="B12" s="39" t="s">
        <v>39</v>
      </c>
      <c r="C12" s="35"/>
      <c r="D12" s="35">
        <v>30</v>
      </c>
      <c r="E12" s="36">
        <f t="shared" si="0"/>
        <v>0</v>
      </c>
      <c r="F12" s="35">
        <v>3.5</v>
      </c>
      <c r="G12" s="37"/>
      <c r="H12" s="40">
        <v>1019</v>
      </c>
      <c r="I12" s="35">
        <v>30</v>
      </c>
      <c r="J12" s="36">
        <f t="shared" si="7"/>
        <v>3.057</v>
      </c>
      <c r="K12" s="35">
        <v>3.4</v>
      </c>
      <c r="L12" s="37">
        <f t="shared" si="1"/>
        <v>10.3938</v>
      </c>
      <c r="M12" s="35">
        <v>1.2</v>
      </c>
      <c r="N12" s="35">
        <v>3</v>
      </c>
      <c r="O12" s="41">
        <f t="shared" si="8"/>
        <v>3.6</v>
      </c>
      <c r="P12" s="35"/>
      <c r="Q12" s="35">
        <v>30</v>
      </c>
      <c r="R12" s="35">
        <f t="shared" si="2"/>
        <v>0</v>
      </c>
      <c r="S12" s="35">
        <v>3.5</v>
      </c>
      <c r="T12" s="37"/>
      <c r="U12" s="35">
        <v>905</v>
      </c>
      <c r="V12" s="35">
        <v>30</v>
      </c>
      <c r="W12" s="36">
        <f t="shared" si="3"/>
        <v>2.72</v>
      </c>
      <c r="X12" s="35">
        <v>3.4</v>
      </c>
      <c r="Y12" s="37">
        <f t="shared" si="4"/>
        <v>9.25</v>
      </c>
      <c r="Z12" s="35">
        <v>0.4</v>
      </c>
      <c r="AA12" s="35">
        <v>3</v>
      </c>
      <c r="AB12" s="37">
        <f t="shared" si="5"/>
        <v>1.2</v>
      </c>
      <c r="AC12" s="69">
        <v>1500</v>
      </c>
      <c r="AD12" s="69">
        <v>30</v>
      </c>
      <c r="AE12" s="69">
        <f t="shared" ref="AE12:AE17" si="9">AC12*AD12/10000</f>
        <v>4.5</v>
      </c>
      <c r="AF12" s="69">
        <v>3.3</v>
      </c>
      <c r="AG12" s="37">
        <f>AE12*AF12</f>
        <v>14.85</v>
      </c>
      <c r="AH12" s="69">
        <v>0.4</v>
      </c>
      <c r="AI12" s="69">
        <v>3</v>
      </c>
      <c r="AJ12" s="37">
        <f>AH:AH*AI:AI</f>
        <v>1.2</v>
      </c>
      <c r="AK12" s="69"/>
      <c r="AL12" s="69"/>
      <c r="AM12" s="37"/>
      <c r="AN12" s="35">
        <v>147</v>
      </c>
      <c r="AO12" s="35">
        <v>30</v>
      </c>
      <c r="AP12" s="36">
        <f>ROUND(AN12*AO12/10000,2)</f>
        <v>0.44</v>
      </c>
      <c r="AQ12" s="35">
        <v>3.5</v>
      </c>
      <c r="AR12" s="37">
        <f>ROUND(AP12*AQ12,2)</f>
        <v>1.54</v>
      </c>
      <c r="AS12" s="35"/>
      <c r="AT12" s="35"/>
      <c r="AU12" s="36"/>
      <c r="AV12" s="35"/>
      <c r="AW12" s="37"/>
      <c r="AX12" s="35">
        <v>1400</v>
      </c>
      <c r="AY12" s="35">
        <v>30</v>
      </c>
      <c r="AZ12" s="35">
        <f>AX12*AY12/10000</f>
        <v>4.2</v>
      </c>
      <c r="BA12" s="35">
        <v>3</v>
      </c>
      <c r="BB12" s="37">
        <f>AZ12*BA12</f>
        <v>12.6</v>
      </c>
      <c r="BC12" s="99"/>
      <c r="BD12" s="99"/>
      <c r="BE12" s="99"/>
      <c r="BF12" s="109"/>
      <c r="BG12" s="108"/>
    </row>
    <row r="13" s="7" customFormat="1" ht="47.25" customHeight="1" spans="1:59">
      <c r="A13" s="38">
        <v>7</v>
      </c>
      <c r="B13" s="39" t="s">
        <v>40</v>
      </c>
      <c r="C13" s="35"/>
      <c r="D13" s="35">
        <v>30</v>
      </c>
      <c r="E13" s="36">
        <f t="shared" si="0"/>
        <v>0</v>
      </c>
      <c r="F13" s="35">
        <v>3.5</v>
      </c>
      <c r="G13" s="37"/>
      <c r="H13" s="40">
        <v>773</v>
      </c>
      <c r="I13" s="35">
        <v>30</v>
      </c>
      <c r="J13" s="36">
        <f t="shared" si="7"/>
        <v>2.319</v>
      </c>
      <c r="K13" s="35">
        <v>3.4</v>
      </c>
      <c r="L13" s="37">
        <f t="shared" si="1"/>
        <v>7.8846</v>
      </c>
      <c r="M13" s="35">
        <v>1</v>
      </c>
      <c r="N13" s="35">
        <v>3</v>
      </c>
      <c r="O13" s="41">
        <f t="shared" si="8"/>
        <v>3</v>
      </c>
      <c r="P13" s="35"/>
      <c r="Q13" s="35">
        <v>30</v>
      </c>
      <c r="R13" s="35">
        <f t="shared" si="2"/>
        <v>0</v>
      </c>
      <c r="S13" s="35">
        <v>3.5</v>
      </c>
      <c r="T13" s="37"/>
      <c r="U13" s="35">
        <v>1002</v>
      </c>
      <c r="V13" s="35">
        <v>30</v>
      </c>
      <c r="W13" s="36">
        <f t="shared" si="3"/>
        <v>3.01</v>
      </c>
      <c r="X13" s="35">
        <v>3.4</v>
      </c>
      <c r="Y13" s="37">
        <f t="shared" si="4"/>
        <v>10.23</v>
      </c>
      <c r="Z13" s="35">
        <v>3</v>
      </c>
      <c r="AA13" s="35">
        <v>3</v>
      </c>
      <c r="AB13" s="37">
        <f t="shared" si="5"/>
        <v>9</v>
      </c>
      <c r="AC13" s="69"/>
      <c r="AD13" s="69"/>
      <c r="AE13" s="69">
        <f t="shared" si="9"/>
        <v>0</v>
      </c>
      <c r="AF13" s="69"/>
      <c r="AG13" s="37"/>
      <c r="AH13" s="69"/>
      <c r="AI13" s="69"/>
      <c r="AJ13" s="37">
        <f>AH:AH*AI:AI</f>
        <v>0</v>
      </c>
      <c r="AK13" s="69">
        <v>6</v>
      </c>
      <c r="AL13" s="69">
        <v>3</v>
      </c>
      <c r="AM13" s="37">
        <f>AK:AK*AL:AL</f>
        <v>18</v>
      </c>
      <c r="AN13" s="41"/>
      <c r="AO13" s="41"/>
      <c r="AP13" s="37"/>
      <c r="AQ13" s="41"/>
      <c r="AR13" s="37"/>
      <c r="AS13" s="41"/>
      <c r="AT13" s="41"/>
      <c r="AU13" s="41"/>
      <c r="AV13" s="41"/>
      <c r="AW13" s="41"/>
      <c r="AX13" s="41"/>
      <c r="AY13" s="41"/>
      <c r="AZ13" s="38">
        <f t="shared" si="6"/>
        <v>0</v>
      </c>
      <c r="BA13" s="41"/>
      <c r="BB13" s="37"/>
      <c r="BC13" s="99"/>
      <c r="BD13" s="99"/>
      <c r="BE13" s="99"/>
      <c r="BF13" s="109"/>
      <c r="BG13" s="108"/>
    </row>
    <row r="14" s="7" customFormat="1" ht="46.5" customHeight="1" spans="1:59">
      <c r="A14" s="38">
        <v>8</v>
      </c>
      <c r="B14" s="39" t="s">
        <v>41</v>
      </c>
      <c r="C14" s="35">
        <v>500</v>
      </c>
      <c r="D14" s="35">
        <v>30</v>
      </c>
      <c r="E14" s="36">
        <f t="shared" si="0"/>
        <v>1.5</v>
      </c>
      <c r="F14" s="35">
        <v>3.5</v>
      </c>
      <c r="G14" s="37">
        <f>E14*F14</f>
        <v>5.25</v>
      </c>
      <c r="H14" s="40">
        <v>1000</v>
      </c>
      <c r="I14" s="35">
        <v>30</v>
      </c>
      <c r="J14" s="36">
        <f t="shared" si="7"/>
        <v>3</v>
      </c>
      <c r="K14" s="35">
        <v>3.4</v>
      </c>
      <c r="L14" s="37">
        <f t="shared" si="1"/>
        <v>10.2</v>
      </c>
      <c r="M14" s="35">
        <v>4</v>
      </c>
      <c r="N14" s="35">
        <v>3</v>
      </c>
      <c r="O14" s="41">
        <f t="shared" si="8"/>
        <v>12</v>
      </c>
      <c r="P14" s="35">
        <v>1340</v>
      </c>
      <c r="Q14" s="35">
        <v>30</v>
      </c>
      <c r="R14" s="35">
        <f t="shared" si="2"/>
        <v>4.02</v>
      </c>
      <c r="S14" s="35">
        <v>3.5</v>
      </c>
      <c r="T14" s="37">
        <f>R14*S14</f>
        <v>14.07</v>
      </c>
      <c r="U14" s="35">
        <v>3476</v>
      </c>
      <c r="V14" s="35">
        <v>30</v>
      </c>
      <c r="W14" s="36">
        <f t="shared" si="3"/>
        <v>10.43</v>
      </c>
      <c r="X14" s="35">
        <v>3.4</v>
      </c>
      <c r="Y14" s="37">
        <f t="shared" si="4"/>
        <v>35.46</v>
      </c>
      <c r="Z14" s="35">
        <v>99</v>
      </c>
      <c r="AA14" s="35">
        <v>3</v>
      </c>
      <c r="AB14" s="37">
        <f t="shared" si="5"/>
        <v>297</v>
      </c>
      <c r="AC14" s="69">
        <v>3500</v>
      </c>
      <c r="AD14" s="69">
        <v>30</v>
      </c>
      <c r="AE14" s="69">
        <f t="shared" si="9"/>
        <v>10.5</v>
      </c>
      <c r="AF14" s="69">
        <v>3.3</v>
      </c>
      <c r="AG14" s="37">
        <f>AE14*AF14</f>
        <v>34.65</v>
      </c>
      <c r="AH14" s="69">
        <v>7</v>
      </c>
      <c r="AI14" s="69">
        <v>3</v>
      </c>
      <c r="AJ14" s="37">
        <f>AH:AH*AI:AI</f>
        <v>21</v>
      </c>
      <c r="AK14" s="69"/>
      <c r="AL14" s="69"/>
      <c r="AM14" s="37"/>
      <c r="AN14" s="41"/>
      <c r="AO14" s="41"/>
      <c r="AP14" s="37"/>
      <c r="AQ14" s="41"/>
      <c r="AR14" s="37"/>
      <c r="AS14" s="35">
        <v>65</v>
      </c>
      <c r="AT14" s="35">
        <v>30</v>
      </c>
      <c r="AU14" s="35">
        <v>0.18</v>
      </c>
      <c r="AV14" s="35">
        <v>3</v>
      </c>
      <c r="AW14" s="41">
        <f>AU14*AV14</f>
        <v>0.54</v>
      </c>
      <c r="AX14" s="35">
        <v>1282</v>
      </c>
      <c r="AY14" s="35">
        <v>30</v>
      </c>
      <c r="AZ14" s="38">
        <f t="shared" si="6"/>
        <v>3.85</v>
      </c>
      <c r="BA14" s="35">
        <v>3</v>
      </c>
      <c r="BB14" s="37">
        <f>AZ14*BA14</f>
        <v>11.55</v>
      </c>
      <c r="BC14" s="99"/>
      <c r="BD14" s="99"/>
      <c r="BE14" s="99"/>
      <c r="BF14" s="109"/>
      <c r="BG14" s="108"/>
    </row>
    <row r="15" ht="48.75" customHeight="1" spans="1:59">
      <c r="A15" s="38">
        <v>9</v>
      </c>
      <c r="B15" s="39" t="s">
        <v>42</v>
      </c>
      <c r="C15" s="35"/>
      <c r="D15" s="35">
        <v>30</v>
      </c>
      <c r="E15" s="36">
        <f t="shared" si="0"/>
        <v>0</v>
      </c>
      <c r="F15" s="35">
        <v>3.5</v>
      </c>
      <c r="G15" s="37"/>
      <c r="H15" s="40">
        <v>338</v>
      </c>
      <c r="I15" s="35">
        <v>30</v>
      </c>
      <c r="J15" s="36">
        <f t="shared" si="7"/>
        <v>1.014</v>
      </c>
      <c r="K15" s="35">
        <v>3.4</v>
      </c>
      <c r="L15" s="37">
        <f t="shared" si="1"/>
        <v>3.4476</v>
      </c>
      <c r="M15" s="35">
        <v>0</v>
      </c>
      <c r="N15" s="35">
        <v>3</v>
      </c>
      <c r="O15" s="41">
        <f t="shared" si="8"/>
        <v>0</v>
      </c>
      <c r="P15" s="35"/>
      <c r="Q15" s="35">
        <v>30</v>
      </c>
      <c r="R15" s="35">
        <f t="shared" si="2"/>
        <v>0</v>
      </c>
      <c r="S15" s="35">
        <v>3.5</v>
      </c>
      <c r="T15" s="37"/>
      <c r="U15" s="35">
        <v>1352</v>
      </c>
      <c r="V15" s="35">
        <v>30</v>
      </c>
      <c r="W15" s="36">
        <f t="shared" si="3"/>
        <v>4.06</v>
      </c>
      <c r="X15" s="35">
        <v>3.4</v>
      </c>
      <c r="Y15" s="37">
        <f t="shared" si="4"/>
        <v>13.8</v>
      </c>
      <c r="Z15" s="35">
        <v>6.94</v>
      </c>
      <c r="AA15" s="35">
        <v>3</v>
      </c>
      <c r="AB15" s="70">
        <f t="shared" si="5"/>
        <v>20.82</v>
      </c>
      <c r="AC15" s="69">
        <v>500</v>
      </c>
      <c r="AD15" s="69">
        <v>30</v>
      </c>
      <c r="AE15" s="69">
        <f t="shared" si="9"/>
        <v>1.5</v>
      </c>
      <c r="AF15" s="69">
        <v>3.3</v>
      </c>
      <c r="AG15" s="37">
        <f>AE15*AF15</f>
        <v>4.95</v>
      </c>
      <c r="AH15" s="69">
        <v>4.69</v>
      </c>
      <c r="AI15" s="69">
        <v>3</v>
      </c>
      <c r="AJ15" s="37">
        <f>AH:AH*AI:AI</f>
        <v>14.07</v>
      </c>
      <c r="AK15" s="69"/>
      <c r="AL15" s="69"/>
      <c r="AM15" s="37"/>
      <c r="AN15" s="41"/>
      <c r="AO15" s="41"/>
      <c r="AP15" s="37"/>
      <c r="AQ15" s="41"/>
      <c r="AR15" s="37"/>
      <c r="AS15" s="41"/>
      <c r="AT15" s="41"/>
      <c r="AU15" s="41"/>
      <c r="AV15" s="41"/>
      <c r="AW15" s="41"/>
      <c r="AX15" s="41"/>
      <c r="AY15" s="41"/>
      <c r="AZ15" s="38">
        <f t="shared" si="6"/>
        <v>0</v>
      </c>
      <c r="BA15" s="41"/>
      <c r="BB15" s="37"/>
      <c r="BC15" s="99"/>
      <c r="BD15" s="99"/>
      <c r="BE15" s="99"/>
      <c r="BF15" s="109"/>
      <c r="BG15" s="110"/>
    </row>
    <row r="16" ht="61.5" customHeight="1" spans="1:59">
      <c r="A16" s="38">
        <v>10</v>
      </c>
      <c r="B16" s="39" t="s">
        <v>43</v>
      </c>
      <c r="C16" s="35"/>
      <c r="D16" s="35">
        <v>30</v>
      </c>
      <c r="E16" s="36">
        <f t="shared" si="0"/>
        <v>0</v>
      </c>
      <c r="F16" s="35">
        <v>3.5</v>
      </c>
      <c r="G16" s="37"/>
      <c r="H16" s="42">
        <v>0</v>
      </c>
      <c r="I16" s="35">
        <v>30</v>
      </c>
      <c r="J16" s="36">
        <f t="shared" si="7"/>
        <v>0</v>
      </c>
      <c r="K16" s="35">
        <v>3.4</v>
      </c>
      <c r="L16" s="37">
        <f t="shared" si="1"/>
        <v>0</v>
      </c>
      <c r="M16" s="35"/>
      <c r="N16" s="35">
        <v>3</v>
      </c>
      <c r="O16" s="41">
        <f t="shared" si="8"/>
        <v>0</v>
      </c>
      <c r="P16" s="35"/>
      <c r="Q16" s="35">
        <v>30</v>
      </c>
      <c r="R16" s="35">
        <f t="shared" si="2"/>
        <v>0</v>
      </c>
      <c r="S16" s="35">
        <v>3.5</v>
      </c>
      <c r="T16" s="37"/>
      <c r="U16" s="35">
        <v>0</v>
      </c>
      <c r="V16" s="35">
        <v>30</v>
      </c>
      <c r="W16" s="36">
        <f t="shared" si="3"/>
        <v>0</v>
      </c>
      <c r="X16" s="35">
        <v>3.4</v>
      </c>
      <c r="Y16" s="37">
        <f t="shared" si="4"/>
        <v>0</v>
      </c>
      <c r="Z16" s="35"/>
      <c r="AA16" s="35">
        <v>3</v>
      </c>
      <c r="AB16" s="70">
        <f t="shared" si="5"/>
        <v>0</v>
      </c>
      <c r="AC16" s="69"/>
      <c r="AD16" s="69"/>
      <c r="AE16" s="69">
        <f t="shared" si="9"/>
        <v>0</v>
      </c>
      <c r="AF16" s="69"/>
      <c r="AG16" s="37"/>
      <c r="AH16" s="69"/>
      <c r="AI16" s="69"/>
      <c r="AJ16" s="37">
        <f>AH:AH*AI:AI</f>
        <v>0</v>
      </c>
      <c r="AK16" s="69"/>
      <c r="AL16" s="69"/>
      <c r="AM16" s="37"/>
      <c r="AN16" s="41"/>
      <c r="AO16" s="41"/>
      <c r="AP16" s="37"/>
      <c r="AQ16" s="41"/>
      <c r="AR16" s="37"/>
      <c r="AS16" s="41"/>
      <c r="AT16" s="41"/>
      <c r="AU16" s="41"/>
      <c r="AV16" s="41"/>
      <c r="AW16" s="41"/>
      <c r="AX16" s="41"/>
      <c r="AY16" s="41"/>
      <c r="AZ16" s="38">
        <f t="shared" si="6"/>
        <v>0</v>
      </c>
      <c r="BA16" s="41"/>
      <c r="BB16" s="37"/>
      <c r="BC16" s="99"/>
      <c r="BD16" s="99"/>
      <c r="BE16" s="99"/>
      <c r="BF16" s="109"/>
      <c r="BG16" s="110"/>
    </row>
    <row r="17" s="7" customFormat="1" ht="51" customHeight="1" spans="1:59">
      <c r="A17" s="38">
        <v>11</v>
      </c>
      <c r="B17" s="39" t="s">
        <v>44</v>
      </c>
      <c r="C17" s="35"/>
      <c r="D17" s="35">
        <v>30</v>
      </c>
      <c r="E17" s="36">
        <f t="shared" si="0"/>
        <v>0</v>
      </c>
      <c r="F17" s="35">
        <v>3.5</v>
      </c>
      <c r="G17" s="37"/>
      <c r="H17" s="40">
        <v>611</v>
      </c>
      <c r="I17" s="35">
        <v>30</v>
      </c>
      <c r="J17" s="36">
        <f t="shared" si="7"/>
        <v>1.833</v>
      </c>
      <c r="K17" s="35">
        <v>3.4</v>
      </c>
      <c r="L17" s="37">
        <f t="shared" si="1"/>
        <v>6.2322</v>
      </c>
      <c r="M17" s="35">
        <v>2</v>
      </c>
      <c r="N17" s="35">
        <v>3</v>
      </c>
      <c r="O17" s="41">
        <f t="shared" si="8"/>
        <v>6</v>
      </c>
      <c r="P17" s="35"/>
      <c r="Q17" s="35">
        <v>30</v>
      </c>
      <c r="R17" s="35">
        <f t="shared" si="2"/>
        <v>0</v>
      </c>
      <c r="S17" s="35">
        <v>3.5</v>
      </c>
      <c r="T17" s="37"/>
      <c r="U17" s="35">
        <v>2941</v>
      </c>
      <c r="V17" s="35">
        <v>30</v>
      </c>
      <c r="W17" s="36">
        <f t="shared" si="3"/>
        <v>8.82</v>
      </c>
      <c r="X17" s="35">
        <v>3.4</v>
      </c>
      <c r="Y17" s="37">
        <f t="shared" si="4"/>
        <v>29.99</v>
      </c>
      <c r="Z17" s="35">
        <v>5</v>
      </c>
      <c r="AA17" s="35">
        <v>3</v>
      </c>
      <c r="AB17" s="37">
        <f t="shared" si="5"/>
        <v>15</v>
      </c>
      <c r="AC17" s="69">
        <v>2000</v>
      </c>
      <c r="AD17" s="69">
        <v>30</v>
      </c>
      <c r="AE17" s="69">
        <f t="shared" si="9"/>
        <v>6</v>
      </c>
      <c r="AF17" s="69">
        <v>3.3</v>
      </c>
      <c r="AG17" s="37">
        <f>AE17*AF17</f>
        <v>19.8</v>
      </c>
      <c r="AH17" s="69">
        <v>3</v>
      </c>
      <c r="AI17" s="69">
        <v>3</v>
      </c>
      <c r="AJ17" s="37">
        <f>AH:AH*AI:AI</f>
        <v>9</v>
      </c>
      <c r="AK17" s="69"/>
      <c r="AL17" s="69"/>
      <c r="AM17" s="37"/>
      <c r="AN17" s="41"/>
      <c r="AO17" s="41"/>
      <c r="AP17" s="37"/>
      <c r="AQ17" s="41"/>
      <c r="AR17" s="37"/>
      <c r="AS17" s="41"/>
      <c r="AT17" s="41"/>
      <c r="AU17" s="41"/>
      <c r="AV17" s="41"/>
      <c r="AW17" s="41"/>
      <c r="AX17" s="41"/>
      <c r="AY17" s="41"/>
      <c r="AZ17" s="38">
        <f t="shared" si="6"/>
        <v>0</v>
      </c>
      <c r="BA17" s="41"/>
      <c r="BB17" s="37"/>
      <c r="BC17" s="100"/>
      <c r="BD17" s="100"/>
      <c r="BE17" s="100"/>
      <c r="BF17" s="111"/>
      <c r="BG17" s="108"/>
    </row>
    <row r="18" s="7" customFormat="1" ht="36.75" customHeight="1" spans="1:59">
      <c r="A18" s="43" t="s">
        <v>45</v>
      </c>
      <c r="B18" s="44"/>
      <c r="C18" s="45">
        <f>SUM(C7:C17)</f>
        <v>500</v>
      </c>
      <c r="D18" s="45"/>
      <c r="E18" s="46">
        <f>SUM(E7:E17)</f>
        <v>1.5</v>
      </c>
      <c r="F18" s="45"/>
      <c r="G18" s="47">
        <f>SUM(G7:G17)</f>
        <v>5.25</v>
      </c>
      <c r="H18" s="45">
        <f>SUM(H7:H17)</f>
        <v>8928</v>
      </c>
      <c r="I18" s="45"/>
      <c r="J18" s="46">
        <f>SUM(J7:J17)</f>
        <v>26.784</v>
      </c>
      <c r="K18" s="45"/>
      <c r="L18" s="47">
        <f>SUM(L7:L17)</f>
        <v>91.0656</v>
      </c>
      <c r="M18" s="45">
        <f>SUM(M7:M17)</f>
        <v>18.2</v>
      </c>
      <c r="N18" s="45"/>
      <c r="O18" s="56">
        <f>SUM(O7:O17)</f>
        <v>54.6</v>
      </c>
      <c r="P18" s="45">
        <f>SUM(P7:P17)</f>
        <v>1340</v>
      </c>
      <c r="Q18" s="45"/>
      <c r="R18" s="45">
        <f>SUM(R7:R17)</f>
        <v>4.02</v>
      </c>
      <c r="S18" s="45"/>
      <c r="T18" s="47">
        <f>SUM(T7:T17)</f>
        <v>14.07</v>
      </c>
      <c r="U18" s="45">
        <f>SUM(U7:U17)</f>
        <v>17639</v>
      </c>
      <c r="V18" s="45"/>
      <c r="W18" s="46">
        <f>SUM(W7:W17)</f>
        <v>52.94</v>
      </c>
      <c r="X18" s="45"/>
      <c r="Y18" s="47">
        <f>SUM(Y7:Y17)</f>
        <v>179.99</v>
      </c>
      <c r="Z18" s="45">
        <f>SUM(Z7:Z17)</f>
        <v>123.49</v>
      </c>
      <c r="AA18" s="45"/>
      <c r="AB18" s="47">
        <f>SUM(AB7:AB17)</f>
        <v>370.47</v>
      </c>
      <c r="AC18" s="71">
        <f>SUM(AC7:AC17)</f>
        <v>8700</v>
      </c>
      <c r="AD18" s="71"/>
      <c r="AE18" s="71">
        <f>SUM(AE7:AE17)</f>
        <v>26.1</v>
      </c>
      <c r="AF18" s="72"/>
      <c r="AG18" s="81">
        <f>SUM(AG11:AG17)</f>
        <v>86.13</v>
      </c>
      <c r="AH18" s="71">
        <f>SUM(AH7:AH17)</f>
        <v>16.09</v>
      </c>
      <c r="AI18" s="71"/>
      <c r="AJ18" s="81">
        <f>SUM(AJ11:AJ17)</f>
        <v>48.27</v>
      </c>
      <c r="AK18" s="71">
        <f>SUM(AK7:AK17)</f>
        <v>6</v>
      </c>
      <c r="AL18" s="71"/>
      <c r="AM18" s="81">
        <f>SUM(AM11:AM17)</f>
        <v>18</v>
      </c>
      <c r="AN18" s="45">
        <f>SUM(AN7:AN17)</f>
        <v>147</v>
      </c>
      <c r="AO18" s="56"/>
      <c r="AP18" s="46">
        <f>SUM(AP7:AP17)</f>
        <v>0.44</v>
      </c>
      <c r="AQ18" s="56"/>
      <c r="AR18" s="47">
        <f>SUM(AR7:AR17)</f>
        <v>1.54</v>
      </c>
      <c r="AS18" s="45">
        <f>SUM(AS7:AS17)</f>
        <v>65</v>
      </c>
      <c r="AT18" s="56"/>
      <c r="AU18" s="45">
        <f>SUM(AU7:AU17)</f>
        <v>0.18</v>
      </c>
      <c r="AV18" s="56"/>
      <c r="AW18" s="56">
        <f>SUM(AW7:AW17)</f>
        <v>0.54</v>
      </c>
      <c r="AX18" s="45">
        <f>SUM(AX7:AX17)</f>
        <v>2682</v>
      </c>
      <c r="AY18" s="56"/>
      <c r="AZ18" s="101">
        <f>SUM(AZ7:AZ17)</f>
        <v>8.05</v>
      </c>
      <c r="BA18" s="56"/>
      <c r="BB18" s="47">
        <f>SUM(BB7:BB17)</f>
        <v>24.15</v>
      </c>
      <c r="BC18" s="101">
        <v>2</v>
      </c>
      <c r="BD18" s="45">
        <f>SUM(BD7)</f>
        <v>4</v>
      </c>
      <c r="BE18" s="56"/>
      <c r="BF18" s="56">
        <f>SUM(BF7)</f>
        <v>22</v>
      </c>
      <c r="BG18" s="112"/>
    </row>
    <row r="19" spans="1:58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60"/>
      <c r="AI19" s="48"/>
      <c r="AJ19" s="48"/>
      <c r="AK19" s="60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</row>
    <row r="20" ht="18.75" spans="20:46">
      <c r="T20" s="60"/>
      <c r="U20" s="60"/>
      <c r="V20" s="60"/>
      <c r="W20" s="60"/>
      <c r="Z20" s="73"/>
      <c r="AA20" s="73"/>
      <c r="AB20" s="73"/>
      <c r="AS20" s="73"/>
      <c r="AT20" s="73"/>
    </row>
    <row r="21" spans="1:59">
      <c r="A21" s="49" t="s">
        <v>46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</row>
    <row r="22" spans="1:59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</row>
  </sheetData>
  <mergeCells count="37">
    <mergeCell ref="A1:BF1"/>
    <mergeCell ref="A2:C2"/>
    <mergeCell ref="D2:L2"/>
    <mergeCell ref="C3:BF3"/>
    <mergeCell ref="C4:O4"/>
    <mergeCell ref="P4:AB4"/>
    <mergeCell ref="AC4:AJ4"/>
    <mergeCell ref="AK4:AM4"/>
    <mergeCell ref="AN4:AR4"/>
    <mergeCell ref="AS4:BB4"/>
    <mergeCell ref="BC4:BF4"/>
    <mergeCell ref="C5:G5"/>
    <mergeCell ref="H5:L5"/>
    <mergeCell ref="M5:O5"/>
    <mergeCell ref="P5:T5"/>
    <mergeCell ref="U5:Y5"/>
    <mergeCell ref="Z5:AB5"/>
    <mergeCell ref="AC5:AG5"/>
    <mergeCell ref="AH5:AJ5"/>
    <mergeCell ref="AK5:AM5"/>
    <mergeCell ref="AN5:AR5"/>
    <mergeCell ref="AS5:AW5"/>
    <mergeCell ref="AX5:BB5"/>
    <mergeCell ref="BC5:BF5"/>
    <mergeCell ref="A18:B18"/>
    <mergeCell ref="A19:BF19"/>
    <mergeCell ref="T20:W20"/>
    <mergeCell ref="Z20:AT20"/>
    <mergeCell ref="A3:A6"/>
    <mergeCell ref="B4:B6"/>
    <mergeCell ref="BC7:BC17"/>
    <mergeCell ref="BD7:BD17"/>
    <mergeCell ref="BE7:BE17"/>
    <mergeCell ref="BF7:BF17"/>
    <mergeCell ref="BG4:BG5"/>
    <mergeCell ref="BG6:BG18"/>
    <mergeCell ref="A21:BG22"/>
  </mergeCells>
  <pageMargins left="0.393700787401575" right="0" top="0.748031496062992" bottom="0.748031496062992" header="0.31496062992126" footer="0.31496062992126"/>
  <pageSetup paperSize="8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WPS_1706697899</cp:lastModifiedBy>
  <dcterms:created xsi:type="dcterms:W3CDTF">2020-10-30T02:59:00Z</dcterms:created>
  <cp:lastPrinted>2022-10-15T02:22:00Z</cp:lastPrinted>
  <dcterms:modified xsi:type="dcterms:W3CDTF">2024-09-30T04:51:40Z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8B9C4A337F8C476996B502AFA7C7BE4C</vt:lpwstr>
  </property>
</Properties>
</file>